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O:\Стат_Расчеты\Карпович\Калькулятор\"/>
    </mc:Choice>
  </mc:AlternateContent>
  <xr:revisionPtr revIDLastSave="0" documentId="13_ncr:1_{2E936C47-3760-4263-896C-AAA6B7F53F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калькулятор" sheetId="1" r:id="rId1"/>
    <sheet name="пример" sheetId="2" r:id="rId2"/>
    <sheet name="вычисления" sheetId="3" state="hidden" r:id="rId3"/>
  </sheets>
  <definedNames>
    <definedName name="_GoBack" localSheetId="2">вычисления!$B$2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3" l="1"/>
  <c r="D20" i="3" s="1"/>
  <c r="C19" i="3"/>
  <c r="D19" i="3" s="1"/>
  <c r="C18" i="3" l="1"/>
  <c r="D18" i="3" s="1"/>
  <c r="F13" i="3"/>
  <c r="G13" i="3" s="1"/>
  <c r="F12" i="3"/>
  <c r="G12" i="3" s="1"/>
  <c r="F11" i="3"/>
  <c r="D24" i="3" l="1"/>
  <c r="G11" i="3"/>
  <c r="E24" i="3" l="1"/>
  <c r="D26" i="3" l="1"/>
  <c r="D27" i="3" s="1"/>
  <c r="B10" i="1" l="1"/>
  <c r="B10" i="2"/>
</calcChain>
</file>

<file path=xl/sharedStrings.xml><?xml version="1.0" encoding="utf-8"?>
<sst xmlns="http://schemas.openxmlformats.org/spreadsheetml/2006/main" count="50" uniqueCount="30">
  <si>
    <t>Введите численные показатели:</t>
  </si>
  <si>
    <t>Прогноз:</t>
  </si>
  <si>
    <t>коэффициент</t>
  </si>
  <si>
    <t>Показатель</t>
  </si>
  <si>
    <t>Минимум</t>
  </si>
  <si>
    <t>Коэфф</t>
  </si>
  <si>
    <t>x</t>
  </si>
  <si>
    <t>b*x</t>
  </si>
  <si>
    <t>св. член</t>
  </si>
  <si>
    <t>Сумма</t>
  </si>
  <si>
    <r>
      <rPr>
        <sz val="11"/>
        <color indexed="0"/>
        <rFont val="Calibri"/>
        <family val="2"/>
        <charset val="204"/>
      </rPr>
      <t>→</t>
    </r>
    <r>
      <rPr>
        <sz val="11"/>
        <color indexed="0"/>
        <rFont val="Calibri"/>
        <family val="2"/>
        <charset val="204"/>
      </rPr>
      <t xml:space="preserve"> проверка ввода</t>
    </r>
  </si>
  <si>
    <t>порог</t>
  </si>
  <si>
    <t>прогноз</t>
  </si>
  <si>
    <t xml:space="preserve">вывод </t>
  </si>
  <si>
    <t>Наличие аллели "Т"</t>
  </si>
  <si>
    <t>Нет</t>
  </si>
  <si>
    <t>Да</t>
  </si>
  <si>
    <t>соотношение размах рук, см/рост, см*100</t>
  </si>
  <si>
    <t>Уровень гомоцистеина сыворотки крови (пмоль/мл)</t>
  </si>
  <si>
    <t>уровень гомоцистеина сыворотки крови (пмоль/мл)</t>
  </si>
  <si>
    <t>Уровень фолиевой кислоты сыворотки крови (пг/мл) →</t>
  </si>
  <si>
    <t>уровень фолиевой кислоты сыворотки крови (пг/мл)</t>
  </si>
  <si>
    <t>патологическая извитость позвоночных артерий</t>
  </si>
  <si>
    <t>Полиморфизм гена MTHFR (rs1801133): наличие аллели "Т" →</t>
  </si>
  <si>
    <t>Патологическая извитость позвоночных артерий на УЗИ →</t>
  </si>
  <si>
    <t>боль в суставах</t>
  </si>
  <si>
    <t>Боль в суставах у пациента →</t>
  </si>
  <si>
    <t>Соотношение "размах рук / рост " · 100 →</t>
  </si>
  <si>
    <t>Выберите значения из выпадающих списков:</t>
  </si>
  <si>
    <t>Уровень гомоцистеина сыворотки крови (пмоль/мл)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</si>
</sst>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</font>
    <font>
      <b/>
      <sz val="11"/>
      <color indexed="0"/>
      <name val="Calibri"/>
      <family val="2"/>
      <charset val="204"/>
    </font>
    <font>
      <sz val="11"/>
      <color indexed="0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0" fillId="3" borderId="0" xfId="0" applyFill="1">
      <alignment vertical="center"/>
    </xf>
    <xf numFmtId="0" fontId="3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6">
    <dxf>
      <font>
        <sz val="11"/>
        <color rgb="FFFF0000"/>
      </font>
      <border>
        <left/>
        <right/>
        <top/>
        <bottom/>
      </border>
    </dxf>
    <dxf>
      <font>
        <sz val="11"/>
        <color rgb="FF00B050"/>
      </font>
      <border>
        <left/>
        <right/>
        <top/>
        <bottom/>
      </border>
    </dxf>
    <dxf>
      <font>
        <b/>
        <i/>
        <sz val="11"/>
        <color rgb="FFFFC000"/>
      </font>
      <border>
        <left/>
        <right/>
        <top/>
        <bottom/>
      </border>
    </dxf>
    <dxf>
      <font>
        <sz val="11"/>
        <color rgb="FFFF0000"/>
      </font>
      <border>
        <left/>
        <right/>
        <top/>
        <bottom/>
      </border>
    </dxf>
    <dxf>
      <font>
        <sz val="11"/>
        <color rgb="FF00B050"/>
      </font>
      <border>
        <left/>
        <right/>
        <top/>
        <bottom/>
      </border>
    </dxf>
    <dxf>
      <font>
        <b/>
        <i/>
        <sz val="11"/>
        <color rgb="FFFFC000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5"/>
  <sheetViews>
    <sheetView tabSelected="1" workbookViewId="0">
      <selection activeCell="B2" sqref="B2"/>
    </sheetView>
  </sheetViews>
  <sheetFormatPr defaultColWidth="9" defaultRowHeight="15" customHeight="1" x14ac:dyDescent="0.2"/>
  <cols>
    <col min="1" max="1" width="51.5" customWidth="1"/>
    <col min="2" max="2" width="31.125" customWidth="1"/>
    <col min="3" max="3" width="16.375" customWidth="1"/>
    <col min="4" max="11" width="8.75" customWidth="1"/>
    <col min="12" max="256" width="14" customWidth="1"/>
  </cols>
  <sheetData>
    <row r="1" spans="1:4" ht="30" x14ac:dyDescent="0.25">
      <c r="B1" s="7" t="s">
        <v>28</v>
      </c>
      <c r="D1" s="7"/>
    </row>
    <row r="2" spans="1:4" x14ac:dyDescent="0.25">
      <c r="A2" s="2" t="s">
        <v>23</v>
      </c>
      <c r="B2" s="6" t="s">
        <v>15</v>
      </c>
    </row>
    <row r="3" spans="1:4" x14ac:dyDescent="0.25">
      <c r="A3" s="2" t="s">
        <v>24</v>
      </c>
      <c r="B3" s="6" t="s">
        <v>16</v>
      </c>
    </row>
    <row r="4" spans="1:4" x14ac:dyDescent="0.25">
      <c r="A4" s="2" t="s">
        <v>26</v>
      </c>
      <c r="B4" s="6" t="s">
        <v>15</v>
      </c>
    </row>
    <row r="5" spans="1:4" x14ac:dyDescent="0.25">
      <c r="A5" s="3"/>
      <c r="B5" s="4" t="s">
        <v>0</v>
      </c>
    </row>
    <row r="6" spans="1:4" x14ac:dyDescent="0.25">
      <c r="A6" s="2" t="s">
        <v>27</v>
      </c>
      <c r="B6" s="6">
        <v>100</v>
      </c>
    </row>
    <row r="7" spans="1:4" x14ac:dyDescent="0.25">
      <c r="A7" s="9" t="s">
        <v>29</v>
      </c>
      <c r="B7" s="6">
        <v>1500</v>
      </c>
    </row>
    <row r="8" spans="1:4" x14ac:dyDescent="0.25">
      <c r="A8" s="9" t="s">
        <v>20</v>
      </c>
      <c r="B8" s="6">
        <v>1000</v>
      </c>
    </row>
    <row r="10" spans="1:4" x14ac:dyDescent="0.25">
      <c r="A10" s="5" t="s">
        <v>1</v>
      </c>
      <c r="B10" s="1" t="str">
        <f>вычисления!D27</f>
        <v>негативный</v>
      </c>
    </row>
    <row r="16" spans="1:4" ht="15.75" customHeight="1" x14ac:dyDescent="0.2"/>
    <row r="17" customFormat="1" ht="15.75" customHeight="1" x14ac:dyDescent="0.2"/>
    <row r="18" customFormat="1" ht="15.75" customHeight="1" x14ac:dyDescent="0.2"/>
    <row r="19" customFormat="1" ht="15.75" customHeight="1" x14ac:dyDescent="0.2"/>
    <row r="20" customFormat="1" ht="15.75" customHeight="1" x14ac:dyDescent="0.2"/>
    <row r="21" customFormat="1" ht="15.75" customHeight="1" x14ac:dyDescent="0.2"/>
    <row r="22" customFormat="1" ht="15.75" customHeight="1" x14ac:dyDescent="0.2"/>
    <row r="23" customFormat="1" ht="15.75" customHeight="1" x14ac:dyDescent="0.2"/>
    <row r="24" customFormat="1" ht="15.75" customHeight="1" x14ac:dyDescent="0.2"/>
    <row r="25" customFormat="1" ht="15.75" customHeight="1" x14ac:dyDescent="0.2"/>
    <row r="26" customFormat="1" ht="15.75" customHeight="1" x14ac:dyDescent="0.2"/>
    <row r="27" customFormat="1" ht="15.75" customHeight="1" x14ac:dyDescent="0.2"/>
    <row r="28" customFormat="1" ht="15.75" customHeight="1" x14ac:dyDescent="0.2"/>
    <row r="29" customFormat="1" ht="15.75" customHeight="1" x14ac:dyDescent="0.2"/>
    <row r="30" customFormat="1" ht="15.75" customHeight="1" x14ac:dyDescent="0.2"/>
    <row r="31" customFormat="1" ht="15.75" customHeight="1" x14ac:dyDescent="0.2"/>
    <row r="32" customFormat="1" ht="15.75" customHeight="1" x14ac:dyDescent="0.2"/>
    <row r="33" customFormat="1" ht="15.75" customHeight="1" x14ac:dyDescent="0.2"/>
    <row r="34" customFormat="1" ht="15.75" customHeight="1" x14ac:dyDescent="0.2"/>
    <row r="35" customFormat="1" ht="15.75" customHeight="1" x14ac:dyDescent="0.2"/>
    <row r="36" customFormat="1" ht="15.75" customHeight="1" x14ac:dyDescent="0.2"/>
    <row r="37" customFormat="1" ht="15.75" customHeight="1" x14ac:dyDescent="0.2"/>
    <row r="38" customFormat="1" ht="15.75" customHeight="1" x14ac:dyDescent="0.2"/>
    <row r="39" customFormat="1" ht="15.75" customHeight="1" x14ac:dyDescent="0.2"/>
    <row r="40" customFormat="1" ht="15.75" customHeight="1" x14ac:dyDescent="0.2"/>
    <row r="41" customFormat="1" ht="15.75" customHeight="1" x14ac:dyDescent="0.2"/>
    <row r="42" customFormat="1" ht="15.75" customHeight="1" x14ac:dyDescent="0.2"/>
    <row r="43" customFormat="1" ht="15.75" customHeight="1" x14ac:dyDescent="0.2"/>
    <row r="44" customFormat="1" ht="15.75" customHeight="1" x14ac:dyDescent="0.2"/>
    <row r="45" customFormat="1" ht="15.75" customHeight="1" x14ac:dyDescent="0.2"/>
    <row r="46" customFormat="1" ht="15.75" customHeight="1" x14ac:dyDescent="0.2"/>
    <row r="47" customFormat="1" ht="15.75" customHeight="1" x14ac:dyDescent="0.2"/>
    <row r="48" customFormat="1" ht="15.75" customHeight="1" x14ac:dyDescent="0.2"/>
    <row r="49" customFormat="1" ht="15.75" customHeight="1" x14ac:dyDescent="0.2"/>
    <row r="50" customFormat="1" ht="15.75" customHeight="1" x14ac:dyDescent="0.2"/>
    <row r="51" customFormat="1" ht="15.75" customHeight="1" x14ac:dyDescent="0.2"/>
    <row r="52" customFormat="1" ht="15.75" customHeight="1" x14ac:dyDescent="0.2"/>
    <row r="53" customFormat="1" ht="15.75" customHeight="1" x14ac:dyDescent="0.2"/>
    <row r="54" customFormat="1" ht="15.75" customHeight="1" x14ac:dyDescent="0.2"/>
    <row r="55" customFormat="1" ht="15.75" customHeight="1" x14ac:dyDescent="0.2"/>
    <row r="56" customFormat="1" ht="15.75" customHeight="1" x14ac:dyDescent="0.2"/>
    <row r="57" customFormat="1" ht="15.75" customHeight="1" x14ac:dyDescent="0.2"/>
    <row r="58" customFormat="1" ht="15.75" customHeight="1" x14ac:dyDescent="0.2"/>
    <row r="59" customFormat="1" ht="15.75" customHeight="1" x14ac:dyDescent="0.2"/>
    <row r="60" customFormat="1" ht="15.75" customHeight="1" x14ac:dyDescent="0.2"/>
    <row r="61" customFormat="1" ht="15.75" customHeight="1" x14ac:dyDescent="0.2"/>
    <row r="62" customFormat="1" ht="15.75" customHeight="1" x14ac:dyDescent="0.2"/>
    <row r="63" customFormat="1" ht="15.75" customHeight="1" x14ac:dyDescent="0.2"/>
    <row r="64" customFormat="1" ht="15.75" customHeight="1" x14ac:dyDescent="0.2"/>
    <row r="65" customFormat="1" ht="15.75" customHeight="1" x14ac:dyDescent="0.2"/>
    <row r="66" customFormat="1" ht="15.75" customHeight="1" x14ac:dyDescent="0.2"/>
    <row r="67" customFormat="1" ht="15.75" customHeight="1" x14ac:dyDescent="0.2"/>
    <row r="68" customFormat="1" ht="15.75" customHeight="1" x14ac:dyDescent="0.2"/>
    <row r="69" customFormat="1" ht="15.75" customHeight="1" x14ac:dyDescent="0.2"/>
    <row r="70" customFormat="1" ht="15.75" customHeight="1" x14ac:dyDescent="0.2"/>
    <row r="71" customFormat="1" ht="15.75" customHeight="1" x14ac:dyDescent="0.2"/>
    <row r="72" customFormat="1" ht="15.75" customHeight="1" x14ac:dyDescent="0.2"/>
    <row r="73" customFormat="1" ht="15.75" customHeight="1" x14ac:dyDescent="0.2"/>
    <row r="74" customFormat="1" ht="15.75" customHeight="1" x14ac:dyDescent="0.2"/>
    <row r="75" customFormat="1" ht="15.75" customHeight="1" x14ac:dyDescent="0.2"/>
    <row r="76" customFormat="1" ht="15.75" customHeight="1" x14ac:dyDescent="0.2"/>
    <row r="77" customFormat="1" ht="15.75" customHeight="1" x14ac:dyDescent="0.2"/>
    <row r="78" customFormat="1" ht="15.75" customHeight="1" x14ac:dyDescent="0.2"/>
    <row r="79" customFormat="1" ht="15.75" customHeight="1" x14ac:dyDescent="0.2"/>
    <row r="80" customFormat="1" ht="15.75" customHeight="1" x14ac:dyDescent="0.2"/>
    <row r="81" customFormat="1" ht="15.75" customHeight="1" x14ac:dyDescent="0.2"/>
    <row r="82" customFormat="1" ht="15.75" customHeight="1" x14ac:dyDescent="0.2"/>
    <row r="83" customFormat="1" ht="15.75" customHeight="1" x14ac:dyDescent="0.2"/>
    <row r="84" customFormat="1" ht="15.75" customHeight="1" x14ac:dyDescent="0.2"/>
    <row r="85" customFormat="1" ht="15.75" customHeight="1" x14ac:dyDescent="0.2"/>
    <row r="86" customFormat="1" ht="15.75" customHeight="1" x14ac:dyDescent="0.2"/>
    <row r="87" customFormat="1" ht="15.75" customHeight="1" x14ac:dyDescent="0.2"/>
    <row r="88" customFormat="1" ht="15.75" customHeight="1" x14ac:dyDescent="0.2"/>
    <row r="89" customFormat="1" ht="15.75" customHeight="1" x14ac:dyDescent="0.2"/>
    <row r="90" customFormat="1" ht="15.75" customHeight="1" x14ac:dyDescent="0.2"/>
    <row r="91" customFormat="1" ht="15.75" customHeight="1" x14ac:dyDescent="0.2"/>
    <row r="92" customFormat="1" ht="15.75" customHeight="1" x14ac:dyDescent="0.2"/>
    <row r="93" customFormat="1" ht="15.75" customHeight="1" x14ac:dyDescent="0.2"/>
    <row r="94" customFormat="1" ht="15.75" customHeight="1" x14ac:dyDescent="0.2"/>
    <row r="95" customFormat="1" ht="15.75" customHeight="1" x14ac:dyDescent="0.2"/>
  </sheetData>
  <sheetProtection algorithmName="SHA-512" hashValue="An9sO7teZt29fxwBFrXNjrC+VPYp2Zp+0G7BbsCSlaidnqw+7SsigN/1oxcuvuZE0v5eN2bo4adxcTXoD1DXGQ==" saltValue="fctlwKZ85dspC2iIVWpOQA==" spinCount="100000" sheet="1" objects="1" scenarios="1" selectLockedCells="1"/>
  <conditionalFormatting sqref="B10">
    <cfRule type="containsText" dxfId="5" priority="1" operator="containsText" text="не все данные введены">
      <formula>NOT(ISERROR(SEARCH(("не все данные введены"),(B10))))</formula>
    </cfRule>
    <cfRule type="containsText" dxfId="4" priority="2" operator="containsText" text="благоприятный">
      <formula>NOT(ISERROR(SEARCH(("благоприятный"),(B10))))</formula>
    </cfRule>
    <cfRule type="containsText" dxfId="3" priority="3" operator="containsText" text="негативный">
      <formula>NOT(ISERROR(SEARCH(("негативный"),(B10))))</formula>
    </cfRule>
  </conditionalFormatting>
  <pageMargins left="0.7" right="0.7" top="0.75" bottom="0.75" header="0" footer="0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prompt="Укажите отсутствие / наличие аллели &quot;Т&quot;" xr:uid="{00000000-0002-0000-0000-000001000000}">
          <x14:formula1>
            <xm:f>вычисления!$A$2:$A$3</xm:f>
          </x14:formula1>
          <xm:sqref>B2</xm:sqref>
        </x14:dataValidation>
        <x14:dataValidation type="list" allowBlank="1" showInputMessage="1" prompt="Укажите отсутствие / наличие патологической извитости позвоночных артерий на УЗИ" xr:uid="{A57D0EB4-D092-446B-988B-A2816E4537C5}">
          <x14:formula1>
            <xm:f>вычисления!$A$5:$A$6</xm:f>
          </x14:formula1>
          <xm:sqref>B3</xm:sqref>
        </x14:dataValidation>
        <x14:dataValidation type="list" allowBlank="1" showInputMessage="1" prompt="Укажите отсутствие / наличие боли в суставах у пациента " xr:uid="{9B1A0D79-93D0-405A-A040-6DF43B7F6AC8}">
          <x14:formula1>
            <xm:f>вычисления!$A$8:$A$9</xm:f>
          </x14:formula1>
          <xm:sqref>B4</xm:sqref>
        </x14:dataValidation>
        <x14:dataValidation type="decimal" operator="greaterThan" allowBlank="1" showInputMessage="1" showErrorMessage="1" prompt="Введите отношение размах рук к росту, умноженное на 100" xr:uid="{00000000-0002-0000-0000-000002000000}">
          <x14:formula1>
            <xm:f>вычисления!D11</xm:f>
          </x14:formula1>
          <xm:sqref>B6</xm:sqref>
        </x14:dataValidation>
        <x14:dataValidation type="decimal" operator="greaterThan" allowBlank="1" showInputMessage="1" showErrorMessage="1" prompt="Введите значение уровня гомоцистеина сыворотки крови (пмоль/мл)" xr:uid="{00000000-0002-0000-0000-000003000000}">
          <x14:formula1>
            <xm:f>вычисления!D12</xm:f>
          </x14:formula1>
          <xm:sqref>B7</xm:sqref>
        </x14:dataValidation>
        <x14:dataValidation type="decimal" operator="greaterThan" allowBlank="1" showInputMessage="1" showErrorMessage="1" prompt="Введите значение уровня фолиевой кислоты сыворотки крови (пг/мл)" xr:uid="{00000000-0002-0000-0000-000005000000}">
          <x14:formula1>
            <xm:f>вычисления!D13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/>
  </sheetViews>
  <sheetFormatPr defaultColWidth="9" defaultRowHeight="15" customHeight="1" x14ac:dyDescent="0.2"/>
  <cols>
    <col min="1" max="1" width="54.125" customWidth="1"/>
    <col min="2" max="2" width="31.875" customWidth="1"/>
    <col min="3" max="11" width="8.75" customWidth="1"/>
    <col min="12" max="256" width="14" customWidth="1"/>
  </cols>
  <sheetData>
    <row r="1" spans="1:2" ht="30" x14ac:dyDescent="0.25">
      <c r="B1" s="7" t="s">
        <v>28</v>
      </c>
    </row>
    <row r="2" spans="1:2" x14ac:dyDescent="0.25">
      <c r="A2" s="2" t="s">
        <v>23</v>
      </c>
      <c r="B2" s="6" t="s">
        <v>15</v>
      </c>
    </row>
    <row r="3" spans="1:2" x14ac:dyDescent="0.25">
      <c r="A3" s="2" t="s">
        <v>24</v>
      </c>
      <c r="B3" s="6" t="s">
        <v>16</v>
      </c>
    </row>
    <row r="4" spans="1:2" x14ac:dyDescent="0.25">
      <c r="A4" s="2" t="s">
        <v>26</v>
      </c>
      <c r="B4" s="6" t="s">
        <v>15</v>
      </c>
    </row>
    <row r="5" spans="1:2" x14ac:dyDescent="0.25">
      <c r="A5" s="3"/>
      <c r="B5" s="4" t="s">
        <v>0</v>
      </c>
    </row>
    <row r="6" spans="1:2" x14ac:dyDescent="0.25">
      <c r="A6" s="2" t="s">
        <v>27</v>
      </c>
      <c r="B6" s="6">
        <v>100</v>
      </c>
    </row>
    <row r="7" spans="1:2" x14ac:dyDescent="0.25">
      <c r="A7" s="2" t="s">
        <v>18</v>
      </c>
      <c r="B7" s="6">
        <v>1500</v>
      </c>
    </row>
    <row r="8" spans="1:2" x14ac:dyDescent="0.25">
      <c r="A8" s="2" t="s">
        <v>20</v>
      </c>
      <c r="B8" s="6">
        <v>1000</v>
      </c>
    </row>
    <row r="10" spans="1:2" x14ac:dyDescent="0.25">
      <c r="A10" s="5" t="s">
        <v>1</v>
      </c>
      <c r="B10" s="1" t="str">
        <f>вычисления!D27</f>
        <v>негативный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sheetProtection algorithmName="SHA-512" hashValue="A0/msMKNaFd9nyO6VQVW5ZXf4cZd8lAe+0PWaun0hw8/8HgdbBNqV5i2tFobQtREw7ov1Oxyo+/IBMDgwru66w==" saltValue="dPm/sPg1s7DLCqPY/are9g==" spinCount="100000" sheet="1" objects="1" scenarios="1" selectLockedCells="1" selectUnlockedCells="1"/>
  <conditionalFormatting sqref="B10">
    <cfRule type="containsText" dxfId="2" priority="1" operator="containsText" text="не все данные введены">
      <formula>NOT(ISERROR(SEARCH(("не все данные введены"),(B10))))</formula>
    </cfRule>
    <cfRule type="containsText" dxfId="1" priority="2" operator="containsText" text="благоприятный">
      <formula>NOT(ISERROR(SEARCH(("благоприятный"),(B10))))</formula>
    </cfRule>
    <cfRule type="containsText" dxfId="0" priority="3" operator="containsText" text="негативный">
      <formula>NOT(ISERROR(SEARCH(("негативный"),(B10))))</formula>
    </cfRule>
  </conditionalFormatting>
  <pageMargins left="0.7" right="0.7" top="0.75" bottom="0.75" header="0" footer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decimal" operator="greaterThan" allowBlank="1" showInputMessage="1" showErrorMessage="1" prompt="Введите значение уровня фолиевой кислоты сыворотки крови (пг/мл)" xr:uid="{B147E4A9-B03D-43D1-B409-6DD3D282FDFD}">
          <x14:formula1>
            <xm:f>вычисления!D13</xm:f>
          </x14:formula1>
          <xm:sqref>B8</xm:sqref>
        </x14:dataValidation>
        <x14:dataValidation type="decimal" operator="greaterThan" allowBlank="1" showInputMessage="1" showErrorMessage="1" prompt="Введите значение уровня гомоцистеина сыворотки крови (пмоль/мл)" xr:uid="{8388BEAC-F0BF-4ED7-8606-83C794976D54}">
          <x14:formula1>
            <xm:f>вычисления!D12</xm:f>
          </x14:formula1>
          <xm:sqref>B7</xm:sqref>
        </x14:dataValidation>
        <x14:dataValidation type="decimal" operator="greaterThan" allowBlank="1" showInputMessage="1" showErrorMessage="1" prompt="Введите отношение размах рук к росту, умноженное на 100" xr:uid="{1A5F05B9-9A1B-4FE3-BB09-2685E44BFDFB}">
          <x14:formula1>
            <xm:f>вычисления!D11</xm:f>
          </x14:formula1>
          <xm:sqref>B6</xm:sqref>
        </x14:dataValidation>
        <x14:dataValidation type="list" allowBlank="1" showInputMessage="1" prompt="Укажите отсутствие / наличие боли в суставах у пациента " xr:uid="{8467120E-3188-4E00-8A31-52C6D15F008F}">
          <x14:formula1>
            <xm:f>вычисления!$A$8:$A$9</xm:f>
          </x14:formula1>
          <xm:sqref>B4</xm:sqref>
        </x14:dataValidation>
        <x14:dataValidation type="list" allowBlank="1" showInputMessage="1" prompt="Укажите отсутствие / наличие патологической извитости позвоночных артерий на УЗИ" xr:uid="{8BFC4FF4-F9FF-4D55-B398-FA3A95D1CD9C}">
          <x14:formula1>
            <xm:f>вычисления!$A$5:$A$6</xm:f>
          </x14:formula1>
          <xm:sqref>B3</xm:sqref>
        </x14:dataValidation>
        <x14:dataValidation type="list" allowBlank="1" showInputMessage="1" prompt="Укажите отсутствие / наличие аллели &quot;Т&quot;" xr:uid="{1E5C0F8A-9F34-4571-86B0-A31FD4DF3FBE}">
          <x14:formula1>
            <xm:f>вычисления!$A$2:$A$3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7"/>
  <sheetViews>
    <sheetView workbookViewId="0">
      <selection activeCell="A12" sqref="A1:XFD1048576"/>
    </sheetView>
  </sheetViews>
  <sheetFormatPr defaultColWidth="9" defaultRowHeight="15" customHeight="1" x14ac:dyDescent="0.2"/>
  <cols>
    <col min="1" max="1" width="15.75" style="8" customWidth="1"/>
    <col min="2" max="2" width="8.75" style="8" customWidth="1"/>
    <col min="3" max="3" width="21.125" style="8" customWidth="1"/>
    <col min="4" max="4" width="12.125" style="8" customWidth="1"/>
    <col min="5" max="11" width="8.75" style="8" customWidth="1"/>
    <col min="12" max="256" width="14" style="8" customWidth="1"/>
    <col min="257" max="16384" width="9" style="8"/>
  </cols>
  <sheetData>
    <row r="1" spans="1:9" ht="14.25" x14ac:dyDescent="0.2">
      <c r="A1" s="8" t="s">
        <v>14</v>
      </c>
      <c r="B1" s="8" t="s">
        <v>2</v>
      </c>
    </row>
    <row r="2" spans="1:9" ht="14.25" x14ac:dyDescent="0.2">
      <c r="A2" s="8" t="s">
        <v>15</v>
      </c>
      <c r="B2" s="8">
        <v>0</v>
      </c>
    </row>
    <row r="3" spans="1:9" ht="14.25" x14ac:dyDescent="0.2">
      <c r="A3" s="8" t="s">
        <v>16</v>
      </c>
      <c r="B3" s="8">
        <v>1.4452</v>
      </c>
    </row>
    <row r="4" spans="1:9" ht="14.25" x14ac:dyDescent="0.2">
      <c r="A4" s="8" t="s">
        <v>22</v>
      </c>
    </row>
    <row r="5" spans="1:9" ht="14.25" x14ac:dyDescent="0.2">
      <c r="A5" s="8" t="s">
        <v>15</v>
      </c>
      <c r="B5" s="8">
        <v>0</v>
      </c>
    </row>
    <row r="6" spans="1:9" ht="14.25" x14ac:dyDescent="0.2">
      <c r="A6" s="8" t="s">
        <v>16</v>
      </c>
      <c r="B6" s="8">
        <v>1.2786999999999999</v>
      </c>
    </row>
    <row r="7" spans="1:9" ht="14.25" x14ac:dyDescent="0.2">
      <c r="A7" s="8" t="s">
        <v>25</v>
      </c>
    </row>
    <row r="8" spans="1:9" ht="14.25" x14ac:dyDescent="0.2">
      <c r="A8" s="8" t="s">
        <v>15</v>
      </c>
      <c r="B8" s="8">
        <v>0</v>
      </c>
    </row>
    <row r="9" spans="1:9" ht="14.25" x14ac:dyDescent="0.2">
      <c r="A9" s="8" t="s">
        <v>16</v>
      </c>
      <c r="B9" s="8">
        <v>2.8035999999999999</v>
      </c>
    </row>
    <row r="10" spans="1:9" ht="14.25" x14ac:dyDescent="0.2"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I10" s="8" t="s">
        <v>8</v>
      </c>
    </row>
    <row r="11" spans="1:9" ht="14.25" x14ac:dyDescent="0.2">
      <c r="C11" s="8" t="s">
        <v>17</v>
      </c>
      <c r="D11" s="8">
        <v>0</v>
      </c>
      <c r="E11" s="8">
        <v>0.36699999999999999</v>
      </c>
      <c r="F11" s="8">
        <f>калькулятор!B6</f>
        <v>100</v>
      </c>
      <c r="G11" s="8">
        <f t="shared" ref="G11:G13" si="0">E11*F11</f>
        <v>36.700000000000003</v>
      </c>
      <c r="I11" s="8">
        <v>-36.669899999999998</v>
      </c>
    </row>
    <row r="12" spans="1:9" ht="14.25" x14ac:dyDescent="0.2">
      <c r="C12" s="8" t="s">
        <v>19</v>
      </c>
      <c r="D12" s="8">
        <v>0</v>
      </c>
      <c r="E12" s="8">
        <v>2.2000000000000001E-3</v>
      </c>
      <c r="F12" s="8">
        <f>калькулятор!B7</f>
        <v>1500</v>
      </c>
      <c r="G12" s="8">
        <f t="shared" si="0"/>
        <v>3.3000000000000003</v>
      </c>
    </row>
    <row r="13" spans="1:9" ht="14.25" x14ac:dyDescent="0.2">
      <c r="C13" s="8" t="s">
        <v>21</v>
      </c>
      <c r="D13" s="8">
        <v>0</v>
      </c>
      <c r="E13" s="8">
        <v>-2.3E-3</v>
      </c>
      <c r="F13" s="8">
        <f>калькулятор!B8</f>
        <v>1000</v>
      </c>
      <c r="G13" s="8">
        <f t="shared" si="0"/>
        <v>-2.2999999999999998</v>
      </c>
    </row>
    <row r="14" spans="1:9" ht="14.25" x14ac:dyDescent="0.2"/>
    <row r="15" spans="1:9" ht="14.25" x14ac:dyDescent="0.2"/>
    <row r="17" spans="3:6" ht="14.25" x14ac:dyDescent="0.2">
      <c r="C17" s="8" t="s">
        <v>6</v>
      </c>
      <c r="D17" s="8" t="s">
        <v>7</v>
      </c>
    </row>
    <row r="18" spans="3:6" ht="14.25" x14ac:dyDescent="0.2">
      <c r="C18" s="8" t="str">
        <f>калькулятор!B2</f>
        <v>Нет</v>
      </c>
      <c r="D18" s="8">
        <f>IF(C18=A2,B2,IF(C18=A3,B3,"Ошибка!"))</f>
        <v>0</v>
      </c>
    </row>
    <row r="19" spans="3:6" ht="14.25" x14ac:dyDescent="0.2">
      <c r="C19" s="8" t="str">
        <f>калькулятор!B3</f>
        <v>Да</v>
      </c>
      <c r="D19" s="8">
        <f>IF(C19=A5,B5,IF(C19=A6,B6,"Ошибка!"))</f>
        <v>1.2786999999999999</v>
      </c>
    </row>
    <row r="20" spans="3:6" ht="14.25" x14ac:dyDescent="0.2">
      <c r="C20" s="8" t="str">
        <f>калькулятор!B4</f>
        <v>Нет</v>
      </c>
      <c r="D20" s="8">
        <f>IF(C20=A8,B8,IF(C20=A9,B9,"Ошибка!"))</f>
        <v>0</v>
      </c>
    </row>
    <row r="21" spans="3:6" ht="14.25" x14ac:dyDescent="0.2"/>
    <row r="22" spans="3:6" ht="14.25" x14ac:dyDescent="0.2"/>
    <row r="24" spans="3:6" x14ac:dyDescent="0.2">
      <c r="C24" s="8" t="s">
        <v>9</v>
      </c>
      <c r="D24" s="8">
        <f>SUM(D18:D20,G11:G13,I11)</f>
        <v>2.3088000000000051</v>
      </c>
      <c r="E24" s="8">
        <f>IF(AND(F11&lt;&gt;0,F12&lt;&gt;0,F13&lt;&gt;0,C18&lt;&gt;0,C19&lt;&gt;0,C20&lt;&gt;0),D24,0)</f>
        <v>2.3088000000000051</v>
      </c>
      <c r="F24" s="8" t="s">
        <v>10</v>
      </c>
    </row>
    <row r="25" spans="3:6" ht="14.25" x14ac:dyDescent="0.2">
      <c r="C25" s="8" t="s">
        <v>11</v>
      </c>
      <c r="D25" s="8">
        <v>-0.122</v>
      </c>
    </row>
    <row r="26" spans="3:6" ht="14.25" x14ac:dyDescent="0.2">
      <c r="C26" s="8" t="s">
        <v>12</v>
      </c>
      <c r="D26" s="8" t="str">
        <f>IF(D24&gt;=D25,"негативный","благоприятный")</f>
        <v>негативный</v>
      </c>
    </row>
    <row r="27" spans="3:6" ht="14.25" x14ac:dyDescent="0.2">
      <c r="C27" s="8" t="s">
        <v>13</v>
      </c>
      <c r="D27" s="8" t="str">
        <f>IF(E24=0,"!не все данные введены",D26)</f>
        <v>негативный</v>
      </c>
    </row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s="8" customFormat="1" ht="15.75" customHeight="1" x14ac:dyDescent="0.2"/>
    <row r="34" s="8" customFormat="1" ht="15.75" customHeight="1" x14ac:dyDescent="0.2"/>
    <row r="35" s="8" customFormat="1" ht="15.75" customHeight="1" x14ac:dyDescent="0.2"/>
    <row r="36" s="8" customFormat="1" ht="15.75" customHeight="1" x14ac:dyDescent="0.2"/>
    <row r="37" s="8" customFormat="1" ht="15.75" customHeight="1" x14ac:dyDescent="0.2"/>
    <row r="38" s="8" customFormat="1" ht="15.75" customHeight="1" x14ac:dyDescent="0.2"/>
    <row r="39" s="8" customFormat="1" ht="15.75" customHeight="1" x14ac:dyDescent="0.2"/>
    <row r="40" s="8" customFormat="1" ht="15.75" customHeight="1" x14ac:dyDescent="0.2"/>
    <row r="41" s="8" customFormat="1" ht="15.75" customHeight="1" x14ac:dyDescent="0.2"/>
    <row r="42" s="8" customFormat="1" ht="15.75" customHeight="1" x14ac:dyDescent="0.2"/>
    <row r="43" s="8" customFormat="1" ht="15.75" customHeight="1" x14ac:dyDescent="0.2"/>
    <row r="44" s="8" customFormat="1" ht="15.75" customHeight="1" x14ac:dyDescent="0.2"/>
    <row r="45" s="8" customFormat="1" ht="15.75" customHeight="1" x14ac:dyDescent="0.2"/>
    <row r="46" s="8" customFormat="1" ht="15.75" customHeight="1" x14ac:dyDescent="0.2"/>
    <row r="47" s="8" customFormat="1" ht="15.75" customHeight="1" x14ac:dyDescent="0.2"/>
    <row r="48" s="8" customFormat="1" ht="15.75" customHeight="1" x14ac:dyDescent="0.2"/>
    <row r="49" s="8" customFormat="1" ht="15.75" customHeight="1" x14ac:dyDescent="0.2"/>
    <row r="50" s="8" customFormat="1" ht="15.75" customHeight="1" x14ac:dyDescent="0.2"/>
    <row r="51" s="8" customFormat="1" ht="15.75" customHeight="1" x14ac:dyDescent="0.2"/>
    <row r="52" s="8" customFormat="1" ht="15.75" customHeight="1" x14ac:dyDescent="0.2"/>
    <row r="53" s="8" customFormat="1" ht="15.75" customHeight="1" x14ac:dyDescent="0.2"/>
    <row r="54" s="8" customFormat="1" ht="15.75" customHeight="1" x14ac:dyDescent="0.2"/>
    <row r="55" s="8" customFormat="1" ht="15.75" customHeight="1" x14ac:dyDescent="0.2"/>
    <row r="56" s="8" customFormat="1" ht="15.75" customHeight="1" x14ac:dyDescent="0.2"/>
    <row r="57" s="8" customFormat="1" ht="15.75" customHeight="1" x14ac:dyDescent="0.2"/>
    <row r="58" s="8" customFormat="1" ht="15.75" customHeight="1" x14ac:dyDescent="0.2"/>
    <row r="59" s="8" customFormat="1" ht="15.75" customHeight="1" x14ac:dyDescent="0.2"/>
    <row r="60" s="8" customFormat="1" ht="15.75" customHeight="1" x14ac:dyDescent="0.2"/>
    <row r="61" s="8" customFormat="1" ht="15.75" customHeight="1" x14ac:dyDescent="0.2"/>
    <row r="62" s="8" customFormat="1" ht="15.75" customHeight="1" x14ac:dyDescent="0.2"/>
    <row r="63" s="8" customFormat="1" ht="15.75" customHeight="1" x14ac:dyDescent="0.2"/>
    <row r="64" s="8" customFormat="1" ht="15.75" customHeight="1" x14ac:dyDescent="0.2"/>
    <row r="65" s="8" customFormat="1" ht="15.75" customHeight="1" x14ac:dyDescent="0.2"/>
    <row r="66" s="8" customFormat="1" ht="15.75" customHeight="1" x14ac:dyDescent="0.2"/>
    <row r="67" s="8" customFormat="1" ht="15.75" customHeight="1" x14ac:dyDescent="0.2"/>
    <row r="68" s="8" customFormat="1" ht="15.75" customHeight="1" x14ac:dyDescent="0.2"/>
    <row r="69" s="8" customFormat="1" ht="15.75" customHeight="1" x14ac:dyDescent="0.2"/>
    <row r="70" s="8" customFormat="1" ht="15.75" customHeight="1" x14ac:dyDescent="0.2"/>
    <row r="71" s="8" customFormat="1" ht="15.75" customHeight="1" x14ac:dyDescent="0.2"/>
    <row r="72" s="8" customFormat="1" ht="15.75" customHeight="1" x14ac:dyDescent="0.2"/>
    <row r="73" s="8" customFormat="1" ht="15.75" customHeight="1" x14ac:dyDescent="0.2"/>
    <row r="74" s="8" customFormat="1" ht="15.75" customHeight="1" x14ac:dyDescent="0.2"/>
    <row r="75" s="8" customFormat="1" ht="15.75" customHeight="1" x14ac:dyDescent="0.2"/>
    <row r="76" s="8" customFormat="1" ht="15.75" customHeight="1" x14ac:dyDescent="0.2"/>
    <row r="77" s="8" customFormat="1" ht="15.75" customHeight="1" x14ac:dyDescent="0.2"/>
    <row r="78" s="8" customFormat="1" ht="15.75" customHeight="1" x14ac:dyDescent="0.2"/>
    <row r="79" s="8" customFormat="1" ht="15.75" customHeight="1" x14ac:dyDescent="0.2"/>
    <row r="80" s="8" customFormat="1" ht="15.75" customHeight="1" x14ac:dyDescent="0.2"/>
    <row r="81" s="8" customFormat="1" ht="15.75" customHeight="1" x14ac:dyDescent="0.2"/>
    <row r="82" s="8" customFormat="1" ht="15.75" customHeight="1" x14ac:dyDescent="0.2"/>
    <row r="83" s="8" customFormat="1" ht="15.75" customHeight="1" x14ac:dyDescent="0.2"/>
    <row r="84" s="8" customFormat="1" ht="15.75" customHeight="1" x14ac:dyDescent="0.2"/>
    <row r="85" s="8" customFormat="1" ht="15.75" customHeight="1" x14ac:dyDescent="0.2"/>
    <row r="86" s="8" customFormat="1" ht="15.75" customHeight="1" x14ac:dyDescent="0.2"/>
    <row r="87" s="8" customFormat="1" ht="15.75" customHeight="1" x14ac:dyDescent="0.2"/>
    <row r="88" s="8" customFormat="1" ht="15.75" customHeight="1" x14ac:dyDescent="0.2"/>
    <row r="89" s="8" customFormat="1" ht="15.75" customHeight="1" x14ac:dyDescent="0.2"/>
    <row r="90" s="8" customFormat="1" ht="15.75" customHeight="1" x14ac:dyDescent="0.2"/>
    <row r="91" s="8" customFormat="1" ht="15.75" customHeight="1" x14ac:dyDescent="0.2"/>
    <row r="92" s="8" customFormat="1" ht="15.75" customHeight="1" x14ac:dyDescent="0.2"/>
    <row r="93" s="8" customFormat="1" ht="15.75" customHeight="1" x14ac:dyDescent="0.2"/>
    <row r="94" s="8" customFormat="1" ht="15.75" customHeight="1" x14ac:dyDescent="0.2"/>
    <row r="95" s="8" customFormat="1" ht="15.75" customHeight="1" x14ac:dyDescent="0.2"/>
    <row r="96" s="8" customFormat="1" ht="15.75" customHeight="1" x14ac:dyDescent="0.2"/>
    <row r="97" s="8" customFormat="1" ht="15.75" customHeight="1" x14ac:dyDescent="0.2"/>
    <row r="98" s="8" customFormat="1" ht="15.75" customHeight="1" x14ac:dyDescent="0.2"/>
    <row r="99" s="8" customFormat="1" ht="15.75" customHeight="1" x14ac:dyDescent="0.2"/>
    <row r="100" s="8" customFormat="1" ht="15.75" customHeight="1" x14ac:dyDescent="0.2"/>
    <row r="101" s="8" customFormat="1" ht="15.75" customHeight="1" x14ac:dyDescent="0.2"/>
    <row r="102" s="8" customFormat="1" ht="15.75" customHeight="1" x14ac:dyDescent="0.2"/>
    <row r="103" s="8" customFormat="1" ht="15.75" customHeight="1" x14ac:dyDescent="0.2"/>
    <row r="104" s="8" customFormat="1" ht="15.75" customHeight="1" x14ac:dyDescent="0.2"/>
    <row r="105" s="8" customFormat="1" ht="15.75" customHeight="1" x14ac:dyDescent="0.2"/>
    <row r="106" s="8" customFormat="1" ht="15.75" customHeight="1" x14ac:dyDescent="0.2"/>
    <row r="107" s="8" customFormat="1" ht="15.75" customHeight="1" x14ac:dyDescent="0.2"/>
  </sheetData>
  <sheetProtection algorithmName="SHA-512" hashValue="iwq3TmTQAn8F4hjgsTGdeVGZD3dkOjXfz/SccjsfpGZEanKdIMHCMw2UOgkQdYPOC8fNVRJxO4T/qX37TZywzQ==" saltValue="sWXBbqblkRPImi86vdacWA==" spinCount="100000" sheet="1" objects="1" scenarios="1" selectLockedCells="1" selectUnlockedCells="1"/>
  <pageMargins left="0.7" right="0.7" top="0.7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калькулятор</vt:lpstr>
      <vt:lpstr>пример</vt:lpstr>
      <vt:lpstr>вычисления</vt:lpstr>
      <vt:lpstr>вычисления!_GoBack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Simple</dc:creator>
  <cp:lastModifiedBy>Simple</cp:lastModifiedBy>
  <dcterms:created xsi:type="dcterms:W3CDTF">2022-07-12T08:08:18Z</dcterms:created>
  <dcterms:modified xsi:type="dcterms:W3CDTF">2023-07-11T11:14:46Z</dcterms:modified>
</cp:coreProperties>
</file>