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O:\Стат_Расчеты\Кепурко\Калькулятор\"/>
    </mc:Choice>
  </mc:AlternateContent>
  <xr:revisionPtr revIDLastSave="0" documentId="13_ncr:1_{17183EFD-E60A-4E6B-B077-B060FE02E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ькулятор" sheetId="1" r:id="rId1"/>
    <sheet name="пример" sheetId="2" r:id="rId2"/>
    <sheet name="вычисления" sheetId="3" r:id="rId3"/>
  </sheets>
  <definedNames>
    <definedName name="_GoBack" localSheetId="2">вычисления!$A$3</definedName>
    <definedName name="пол">вычисления!$A$1:$A$3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G12" i="3" s="1"/>
  <c r="F13" i="3"/>
  <c r="F14" i="3"/>
  <c r="F15" i="3"/>
  <c r="G15" i="3" s="1"/>
  <c r="C8" i="3"/>
  <c r="F11" i="3" s="1"/>
  <c r="G11" i="3" s="1"/>
  <c r="G14" i="3" l="1"/>
  <c r="G13" i="3"/>
  <c r="G16" i="3" l="1"/>
  <c r="D17" i="3" s="1"/>
  <c r="D21" i="3" s="1"/>
  <c r="E21" i="3" s="1"/>
  <c r="D23" i="3" l="1"/>
  <c r="D24" i="3" s="1"/>
  <c r="B9" i="1" l="1"/>
</calcChain>
</file>

<file path=xl/sharedStrings.xml><?xml version="1.0" encoding="utf-8"?>
<sst xmlns="http://schemas.openxmlformats.org/spreadsheetml/2006/main" count="42" uniqueCount="27">
  <si>
    <t>Показатель</t>
  </si>
  <si>
    <t>Минимум</t>
  </si>
  <si>
    <t>Коэфф</t>
  </si>
  <si>
    <t>x</t>
  </si>
  <si>
    <t>b*x</t>
  </si>
  <si>
    <t>св. член</t>
  </si>
  <si>
    <t>Сумма</t>
  </si>
  <si>
    <r>
      <rPr>
        <sz val="11"/>
        <color indexed="0"/>
        <rFont val="Calibri"/>
        <family val="2"/>
        <charset val="204"/>
      </rPr>
      <t>→</t>
    </r>
    <r>
      <rPr>
        <sz val="11"/>
        <color indexed="0"/>
        <rFont val="Calibri"/>
        <family val="2"/>
        <charset val="204"/>
      </rPr>
      <t xml:space="preserve"> проверка ввода</t>
    </r>
  </si>
  <si>
    <t>порог</t>
  </si>
  <si>
    <t>прогноз</t>
  </si>
  <si>
    <t xml:space="preserve">вывод </t>
  </si>
  <si>
    <t>Вероятность</t>
  </si>
  <si>
    <t>Максимум</t>
  </si>
  <si>
    <t>Введите показатели:</t>
  </si>
  <si>
    <t>АА</t>
  </si>
  <si>
    <t>АС</t>
  </si>
  <si>
    <t>СС</t>
  </si>
  <si>
    <t>ген</t>
  </si>
  <si>
    <t>Полиморфизм rs734553 гена SLC2A9</t>
  </si>
  <si>
    <t>Мочевая кислота, мкмоль/л</t>
  </si>
  <si>
    <t>Гипоксантин, мкмоль/л</t>
  </si>
  <si>
    <t>Ксантин, мкмоль/л</t>
  </si>
  <si>
    <t>Аденозин, мкмоль/л</t>
  </si>
  <si>
    <t>Вероятность развития неблагоприятных КВС</t>
  </si>
  <si>
    <t>высокая</t>
  </si>
  <si>
    <t>https://search.rads-doi.org/project/15157/object/221136</t>
  </si>
  <si>
    <t>Развёрнутая статья по применяемому методу: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</si>
</sst>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b/>
      <sz val="11"/>
      <color indexed="0"/>
      <name val="Calibri"/>
      <family val="2"/>
      <charset val="204"/>
    </font>
    <font>
      <sz val="11"/>
      <color indexed="0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Calibri"/>
      <family val="2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0" xfId="0" applyProtection="1">
      <alignment vertical="center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/>
      <protection locked="0" hidden="1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3" fillId="0" borderId="2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0" xfId="2" applyProtection="1">
      <alignment vertical="center"/>
      <protection hidden="1"/>
    </xf>
    <xf numFmtId="0" fontId="4" fillId="0" borderId="0" xfId="0" applyFont="1" applyAlignment="1" applyProtection="1">
      <alignment horizontal="right" vertical="center" wrapText="1" indent="2"/>
      <protection hidden="1"/>
    </xf>
  </cellXfs>
  <cellStyles count="3">
    <cellStyle name="Гиперссылка" xfId="2" builtinId="8"/>
    <cellStyle name="Обычный" xfId="0" builtinId="0"/>
    <cellStyle name="Обычный 2" xfId="1" xr:uid="{B5F37F61-DA0E-44AE-8F6D-89F091F13091}"/>
  </cellStyles>
  <dxfs count="15">
    <dxf>
      <font>
        <sz val="11"/>
        <color rgb="FFFF0000"/>
      </font>
      <border>
        <left/>
        <right/>
        <top/>
        <bottom/>
      </border>
    </dxf>
    <dxf>
      <font>
        <sz val="11"/>
        <color rgb="FF00B050"/>
      </font>
      <border>
        <left/>
        <right/>
        <top/>
        <bottom/>
      </border>
    </dxf>
    <dxf>
      <font>
        <b/>
        <i/>
        <sz val="11"/>
        <color rgb="FFFFC000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rgb="FFFFEB9C"/>
        </patternFill>
      </fill>
    </dxf>
    <dxf>
      <font>
        <sz val="11"/>
        <color rgb="FFFF0000"/>
      </font>
      <border>
        <left/>
        <right/>
        <top/>
        <bottom/>
      </border>
    </dxf>
    <dxf>
      <font>
        <sz val="11"/>
        <color rgb="FF00B050"/>
      </font>
      <border>
        <left/>
        <right/>
        <top/>
        <bottom/>
      </border>
    </dxf>
    <dxf>
      <font>
        <b/>
        <i/>
        <sz val="11"/>
        <color rgb="FFFFC000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rgb="FFFFEB9C"/>
        </patternFill>
      </fill>
    </dxf>
    <dxf>
      <font>
        <sz val="11"/>
        <color rgb="FFFF0000"/>
      </font>
      <border>
        <left/>
        <right/>
        <top/>
        <bottom/>
      </border>
    </dxf>
    <dxf>
      <font>
        <sz val="11"/>
        <color rgb="FF00B050"/>
      </font>
      <border>
        <left/>
        <right/>
        <top/>
        <bottom/>
      </border>
    </dxf>
    <dxf>
      <font>
        <b/>
        <i/>
        <sz val="11"/>
        <color rgb="FFFFC000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15</xdr:row>
      <xdr:rowOff>57150</xdr:rowOff>
    </xdr:from>
    <xdr:to>
      <xdr:col>2</xdr:col>
      <xdr:colOff>114300</xdr:colOff>
      <xdr:row>27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4687DE6-C128-432E-9D0A-1A00C043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3190875"/>
          <a:ext cx="2343150" cy="234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arch.rads-doi.org/project/15157/object/221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94"/>
  <sheetViews>
    <sheetView tabSelected="1" workbookViewId="0">
      <selection activeCell="B12" sqref="B12"/>
    </sheetView>
  </sheetViews>
  <sheetFormatPr defaultColWidth="9" defaultRowHeight="15" customHeight="1" x14ac:dyDescent="0.2"/>
  <cols>
    <col min="1" max="1" width="35.875" style="3" customWidth="1"/>
    <col min="2" max="2" width="36.375" style="3" customWidth="1"/>
    <col min="3" max="3" width="16.375" style="3" customWidth="1"/>
    <col min="4" max="11" width="8.75" style="3" customWidth="1"/>
    <col min="12" max="256" width="14" style="3" customWidth="1"/>
    <col min="257" max="16384" width="9" style="3"/>
  </cols>
  <sheetData>
    <row r="1" spans="1:3" x14ac:dyDescent="0.25">
      <c r="A1" s="1"/>
      <c r="B1" s="2" t="s">
        <v>13</v>
      </c>
    </row>
    <row r="2" spans="1:3" ht="15.75" x14ac:dyDescent="0.25">
      <c r="A2" s="4" t="s">
        <v>18</v>
      </c>
      <c r="B2" s="6" t="s">
        <v>16</v>
      </c>
    </row>
    <row r="3" spans="1:3" ht="15.75" x14ac:dyDescent="0.25">
      <c r="A3" s="4" t="s">
        <v>19</v>
      </c>
      <c r="B3" s="6">
        <v>500</v>
      </c>
    </row>
    <row r="4" spans="1:3" ht="15.75" x14ac:dyDescent="0.25">
      <c r="A4" s="4" t="s">
        <v>20</v>
      </c>
      <c r="B4" s="6">
        <v>5</v>
      </c>
    </row>
    <row r="5" spans="1:3" ht="15.75" x14ac:dyDescent="0.25">
      <c r="A5" s="4" t="s">
        <v>21</v>
      </c>
      <c r="B5" s="6">
        <v>8</v>
      </c>
    </row>
    <row r="6" spans="1:3" ht="15.75" x14ac:dyDescent="0.25">
      <c r="A6" s="4" t="s">
        <v>22</v>
      </c>
      <c r="B6" s="6">
        <v>5</v>
      </c>
    </row>
    <row r="7" spans="1:3" ht="14.25" x14ac:dyDescent="0.2"/>
    <row r="9" spans="1:3" ht="18" customHeight="1" x14ac:dyDescent="0.2">
      <c r="A9" s="4" t="s">
        <v>23</v>
      </c>
      <c r="B9" s="5" t="str">
        <f>вычисления!D24</f>
        <v>высокая</v>
      </c>
    </row>
    <row r="15" spans="1:3" ht="30.75" customHeight="1" x14ac:dyDescent="0.2">
      <c r="B15" s="20" t="s">
        <v>26</v>
      </c>
      <c r="C15" s="19" t="s">
        <v>25</v>
      </c>
    </row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</sheetData>
  <protectedRanges>
    <protectedRange algorithmName="SHA-512" hashValue="phaVb1G/R0sbiEGgNEJXb4u4sT9Mw5KH/7V6cQiFufiUhKJZ5RLO2ohu2A9cpZ0PkK1hPuprI9Nd+XF7qb8jfQ==" saltValue="YIzJUsidbzaeyYjBHdC1PA==" spinCount="100000" sqref="B2:B6" name="Диапазон1"/>
  </protectedRanges>
  <conditionalFormatting sqref="B9">
    <cfRule type="containsText" dxfId="14" priority="1" operator="containsText" text="низкая">
      <formula>NOT(ISERROR(SEARCH("низкая",B9)))</formula>
    </cfRule>
    <cfRule type="containsText" dxfId="13" priority="2" operator="containsText" text="Высокая">
      <formula>NOT(ISERROR(SEARCH("Высокая",B9)))</formula>
    </cfRule>
    <cfRule type="containsText" dxfId="12" priority="3" operator="containsText" text="не все данные введены">
      <formula>NOT(ISERROR(SEARCH(("не все данные введены"),(B9))))</formula>
    </cfRule>
    <cfRule type="containsText" dxfId="11" priority="4" operator="containsText" text="благоприятный">
      <formula>NOT(ISERROR(SEARCH(("благоприятный"),(B9))))</formula>
    </cfRule>
    <cfRule type="containsText" dxfId="10" priority="5" operator="containsText" text="негативный">
      <formula>NOT(ISERROR(SEARCH(("негативный"),(B9))))</formula>
    </cfRule>
  </conditionalFormatting>
  <hyperlinks>
    <hyperlink ref="C15" r:id="rId1" xr:uid="{52BA4422-9E47-4BCB-AD83-859BB4BDE205}"/>
  </hyperlinks>
  <pageMargins left="0.7" right="0.7" top="0.75" bottom="0.75" header="0" footer="0"/>
  <pageSetup paperSize="9" orientation="portrait" horizontalDpi="0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Выберите полиморфизм rs734553 гена SLC2A9:" xr:uid="{2CBB62C7-03C8-4A0D-AB99-28CAA8C2B6CB}">
          <x14:formula1>
            <xm:f>вычисления!$A$2:$A$4</xm:f>
          </x14:formula1>
          <xm:sqref>B2</xm:sqref>
        </x14:dataValidation>
        <x14:dataValidation type="decimal" allowBlank="1" showInputMessage="1" showErrorMessage="1" prompt="Ограничение по ОХ:_x000a_минимум - 2_x000a_максимум - 12" xr:uid="{23BFD266-012A-45A2-BCB8-459333C6763E}">
          <x14:formula1>
            <xm:f>вычисления!D15</xm:f>
          </x14:formula1>
          <x14:formula2>
            <xm:f>вычисления!C15</xm:f>
          </x14:formula2>
          <xm:sqref>B7</xm:sqref>
        </x14:dataValidation>
        <x14:dataValidation type="decimal" allowBlank="1" showInputMessage="1" showErrorMessage="1" prompt="Гипоксантин в мкмоль/л:_x000a_минимум - 0,1_x000a_максимум - 150" xr:uid="{D681FF4E-C7F4-4F00-8CD2-E821246D69AC}">
          <x14:formula1>
            <xm:f>вычисления!D13</xm:f>
          </x14:formula1>
          <x14:formula2>
            <xm:f>вычисления!C13</xm:f>
          </x14:formula2>
          <xm:sqref>B4</xm:sqref>
        </x14:dataValidation>
        <x14:dataValidation type="decimal" allowBlank="1" showInputMessage="1" showErrorMessage="1" prompt="Аденозин в мкмоль/л:_x000a_минимум - 0,01_x000a_максимум - 5" xr:uid="{9F3115CD-A4DF-45C2-8A9D-20E994AA6097}">
          <x14:formula1>
            <xm:f>вычисления!D15</xm:f>
          </x14:formula1>
          <x14:formula2>
            <xm:f>вычисления!C15</xm:f>
          </x14:formula2>
          <xm:sqref>B6</xm:sqref>
        </x14:dataValidation>
        <x14:dataValidation type="decimal" allowBlank="1" showInputMessage="1" showErrorMessage="1" prompt="Ксантин в мкмоль/л:_x000a_минимум - 0,1_x000a_максимум - 15" xr:uid="{9E3EA350-FEA2-4BCD-9CE4-EFB546165CF6}">
          <x14:formula1>
            <xm:f>вычисления!D14</xm:f>
          </x14:formula1>
          <x14:formula2>
            <xm:f>вычисления!C14</xm:f>
          </x14:formula2>
          <xm:sqref>B5</xm:sqref>
        </x14:dataValidation>
        <x14:dataValidation type="decimal" allowBlank="1" showInputMessage="1" showErrorMessage="1" prompt="Мочевая кислота в мкмоль/л:_x000a_минимум - 100_x000a_максимум - 900" xr:uid="{A64DEAE4-ABE4-4A4C-BE37-2CA2F32C2A14}">
          <x14:formula1>
            <xm:f>вычисления!D12</xm:f>
          </x14:formula1>
          <x14:formula2>
            <xm:f>вычисления!C12</xm:f>
          </x14:formula2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B100"/>
  <sheetViews>
    <sheetView workbookViewId="0"/>
  </sheetViews>
  <sheetFormatPr defaultColWidth="9" defaultRowHeight="15" customHeight="1" x14ac:dyDescent="0.2"/>
  <cols>
    <col min="1" max="1" width="40.25" customWidth="1"/>
    <col min="2" max="2" width="31.875" customWidth="1"/>
    <col min="3" max="11" width="8.75" customWidth="1"/>
    <col min="12" max="256" width="14" customWidth="1"/>
  </cols>
  <sheetData>
    <row r="1" spans="1:2" x14ac:dyDescent="0.25">
      <c r="A1" s="1"/>
      <c r="B1" s="2" t="s">
        <v>13</v>
      </c>
    </row>
    <row r="2" spans="1:2" ht="15.75" x14ac:dyDescent="0.25">
      <c r="A2" s="4" t="s">
        <v>18</v>
      </c>
      <c r="B2" s="6" t="s">
        <v>16</v>
      </c>
    </row>
    <row r="3" spans="1:2" ht="15.75" x14ac:dyDescent="0.25">
      <c r="A3" s="4" t="s">
        <v>19</v>
      </c>
      <c r="B3" s="6">
        <v>500</v>
      </c>
    </row>
    <row r="4" spans="1:2" ht="15.75" x14ac:dyDescent="0.25">
      <c r="A4" s="4" t="s">
        <v>20</v>
      </c>
      <c r="B4" s="6">
        <v>5</v>
      </c>
    </row>
    <row r="5" spans="1:2" ht="15.75" x14ac:dyDescent="0.25">
      <c r="A5" s="4" t="s">
        <v>21</v>
      </c>
      <c r="B5" s="6">
        <v>8</v>
      </c>
    </row>
    <row r="6" spans="1:2" ht="15.75" x14ac:dyDescent="0.25">
      <c r="A6" s="4" t="s">
        <v>22</v>
      </c>
      <c r="B6" s="6">
        <v>5</v>
      </c>
    </row>
    <row r="7" spans="1:2" ht="14.25" x14ac:dyDescent="0.2">
      <c r="A7" s="3"/>
      <c r="B7" s="3"/>
    </row>
    <row r="8" spans="1:2" ht="14.25" x14ac:dyDescent="0.2">
      <c r="A8" s="3"/>
      <c r="B8" s="3"/>
    </row>
    <row r="9" spans="1:2" ht="15" customHeight="1" x14ac:dyDescent="0.2">
      <c r="A9" s="4" t="s">
        <v>23</v>
      </c>
      <c r="B9" s="5" t="s">
        <v>24</v>
      </c>
    </row>
    <row r="10" spans="1:2" ht="14.25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sheetProtection selectLockedCells="1" selectUnlockedCells="1"/>
  <protectedRanges>
    <protectedRange algorithmName="SHA-512" hashValue="phaVb1G/R0sbiEGgNEJXb4u4sT9Mw5KH/7V6cQiFufiUhKJZ5RLO2ohu2A9cpZ0PkK1hPuprI9Nd+XF7qb8jfQ==" saltValue="YIzJUsidbzaeyYjBHdC1PA==" spinCount="100000" sqref="B2:B6" name="Диапазон1_3"/>
  </protectedRanges>
  <conditionalFormatting sqref="B10">
    <cfRule type="containsText" dxfId="9" priority="11" operator="containsText" text="низкая">
      <formula>NOT(ISERROR(SEARCH("низкая",B10)))</formula>
    </cfRule>
    <cfRule type="containsText" dxfId="8" priority="12" operator="containsText" text="Высокая">
      <formula>NOT(ISERROR(SEARCH("Высокая",B10)))</formula>
    </cfRule>
    <cfRule type="containsText" dxfId="7" priority="13" operator="containsText" text="не все данные введены">
      <formula>NOT(ISERROR(SEARCH(("не все данные введены"),(B10))))</formula>
    </cfRule>
    <cfRule type="containsText" dxfId="6" priority="14" operator="containsText" text="благоприятный">
      <formula>NOT(ISERROR(SEARCH(("благоприятный"),(B10))))</formula>
    </cfRule>
    <cfRule type="containsText" dxfId="5" priority="15" operator="containsText" text="негативный">
      <formula>NOT(ISERROR(SEARCH(("негативный"),(B10))))</formula>
    </cfRule>
  </conditionalFormatting>
  <conditionalFormatting sqref="B9">
    <cfRule type="containsText" dxfId="4" priority="1" operator="containsText" text="низкая">
      <formula>NOT(ISERROR(SEARCH("низкая",B9)))</formula>
    </cfRule>
    <cfRule type="containsText" dxfId="3" priority="2" operator="containsText" text="Высокая">
      <formula>NOT(ISERROR(SEARCH("Высокая",B9)))</formula>
    </cfRule>
    <cfRule type="containsText" dxfId="2" priority="3" operator="containsText" text="не все данные введены">
      <formula>NOT(ISERROR(SEARCH(("не все данные введены"),(B9))))</formula>
    </cfRule>
    <cfRule type="containsText" dxfId="1" priority="4" operator="containsText" text="благоприятный">
      <formula>NOT(ISERROR(SEARCH(("благоприятный"),(B9))))</formula>
    </cfRule>
    <cfRule type="containsText" dxfId="0" priority="5" operator="containsText" text="негативный">
      <formula>NOT(ISERROR(SEARCH(("негативный"),(B9))))</formula>
    </cfRule>
  </conditionalFormatting>
  <pageMargins left="0.7" right="0.7" top="0.75" bottom="0.75" header="0" footer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Выберите полиморфизм rs734553 гена SLC2A9:" xr:uid="{1E969925-F764-44B2-8F5A-6362B8B2CB3C}">
          <x14:formula1>
            <xm:f>вычисления!$A$2:$A$4</xm:f>
          </x14:formula1>
          <xm:sqref>B2</xm:sqref>
        </x14:dataValidation>
        <x14:dataValidation type="decimal" allowBlank="1" showInputMessage="1" showErrorMessage="1" prompt="Мочевая кислота в мкмоль/л:_x000a_минимум - 100_x000a_максимум - 900" xr:uid="{D1D94696-CCE4-4C28-95ED-9E65A3F90127}">
          <x14:formula1>
            <xm:f>вычисления!D12</xm:f>
          </x14:formula1>
          <x14:formula2>
            <xm:f>вычисления!C12</xm:f>
          </x14:formula2>
          <xm:sqref>B3</xm:sqref>
        </x14:dataValidation>
        <x14:dataValidation type="decimal" allowBlank="1" showInputMessage="1" showErrorMessage="1" prompt="Ксантин в мкмоль/л:_x000a_минимум - 0,1_x000a_максимум - 15" xr:uid="{4E87B8D7-F8FB-4368-9978-0CECDCD8B4C6}">
          <x14:formula1>
            <xm:f>вычисления!D14</xm:f>
          </x14:formula1>
          <x14:formula2>
            <xm:f>вычисления!C14</xm:f>
          </x14:formula2>
          <xm:sqref>B5</xm:sqref>
        </x14:dataValidation>
        <x14:dataValidation type="decimal" allowBlank="1" showInputMessage="1" showErrorMessage="1" prompt="Аденозин в мкмоль/л:_x000a_минимум - 0,01_x000a_максимум - 5" xr:uid="{C62C1CB7-187D-4FBC-AFD7-F7064CB92E6D}">
          <x14:formula1>
            <xm:f>вычисления!D15</xm:f>
          </x14:formula1>
          <x14:formula2>
            <xm:f>вычисления!C15</xm:f>
          </x14:formula2>
          <xm:sqref>B6</xm:sqref>
        </x14:dataValidation>
        <x14:dataValidation type="decimal" allowBlank="1" showInputMessage="1" showErrorMessage="1" prompt="Гипоксантин в мкмоль/л:_x000a_минимум - 0,1_x000a_максимум - 150" xr:uid="{28AB83E4-37AD-42AC-B733-9BD7F969F6EF}">
          <x14:formula1>
            <xm:f>вычисления!D13</xm:f>
          </x14:formula1>
          <x14:formula2>
            <xm:f>вычисления!C13</xm:f>
          </x14:formula2>
          <xm:sqref>B4</xm:sqref>
        </x14:dataValidation>
        <x14:dataValidation type="decimal" allowBlank="1" showInputMessage="1" showErrorMessage="1" prompt="Ограничение по ОХ:_x000a_минимум - 2_x000a_максимум - 12" xr:uid="{72297902-78F5-4667-B668-89C7778F470F}">
          <x14:formula1>
            <xm:f>вычисления!D15</xm:f>
          </x14:formula1>
          <x14:formula2>
            <xm:f>вычисления!C15</xm:f>
          </x14:formula2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I105"/>
  <sheetViews>
    <sheetView topLeftCell="B1" workbookViewId="0">
      <selection activeCell="F12" sqref="F12"/>
    </sheetView>
  </sheetViews>
  <sheetFormatPr defaultColWidth="9" defaultRowHeight="15" customHeight="1" x14ac:dyDescent="0.2"/>
  <cols>
    <col min="1" max="1" width="31.625" style="8" customWidth="1"/>
    <col min="2" max="2" width="24" style="8" customWidth="1"/>
    <col min="3" max="3" width="21.125" style="8" customWidth="1"/>
    <col min="4" max="4" width="12.125" style="8" customWidth="1"/>
    <col min="5" max="11" width="8.75" style="8" customWidth="1"/>
    <col min="12" max="256" width="14" style="8" customWidth="1"/>
    <col min="257" max="16384" width="9" style="8"/>
  </cols>
  <sheetData>
    <row r="1" spans="1:9" x14ac:dyDescent="0.2">
      <c r="A1" s="7" t="s">
        <v>17</v>
      </c>
      <c r="E1" s="9"/>
    </row>
    <row r="2" spans="1:9" ht="14.25" x14ac:dyDescent="0.2">
      <c r="A2" s="9" t="s">
        <v>14</v>
      </c>
      <c r="B2" s="9">
        <v>0</v>
      </c>
    </row>
    <row r="3" spans="1:9" ht="16.5" x14ac:dyDescent="0.2">
      <c r="A3" s="9" t="s">
        <v>15</v>
      </c>
      <c r="B3" s="16">
        <v>1.8302</v>
      </c>
    </row>
    <row r="4" spans="1:9" ht="16.5" x14ac:dyDescent="0.2">
      <c r="A4" s="8" t="s">
        <v>16</v>
      </c>
      <c r="B4" s="16">
        <v>1.7563</v>
      </c>
    </row>
    <row r="5" spans="1:9" ht="14.25" x14ac:dyDescent="0.2">
      <c r="B5" s="9"/>
    </row>
    <row r="6" spans="1:9" ht="14.25" x14ac:dyDescent="0.2">
      <c r="B6" s="9"/>
    </row>
    <row r="7" spans="1:9" ht="14.25" x14ac:dyDescent="0.2">
      <c r="B7" s="9"/>
    </row>
    <row r="8" spans="1:9" ht="14.25" x14ac:dyDescent="0.2">
      <c r="B8" s="9" t="s">
        <v>17</v>
      </c>
      <c r="C8" s="8" t="str">
        <f>калькулятор!B2</f>
        <v>СС</v>
      </c>
    </row>
    <row r="9" spans="1:9" ht="14.25" x14ac:dyDescent="0.2">
      <c r="B9" s="9"/>
    </row>
    <row r="10" spans="1:9" ht="14.25" x14ac:dyDescent="0.2">
      <c r="B10" s="10" t="s">
        <v>0</v>
      </c>
      <c r="C10" s="10" t="s">
        <v>12</v>
      </c>
      <c r="D10" s="10" t="s">
        <v>1</v>
      </c>
      <c r="E10" s="10" t="s">
        <v>2</v>
      </c>
      <c r="F10" s="10" t="s">
        <v>3</v>
      </c>
      <c r="G10" s="10" t="s">
        <v>4</v>
      </c>
      <c r="H10" s="10"/>
      <c r="I10" s="10" t="s">
        <v>5</v>
      </c>
    </row>
    <row r="11" spans="1:9" thickBot="1" x14ac:dyDescent="0.25">
      <c r="B11" s="11" t="s">
        <v>17</v>
      </c>
      <c r="C11" s="10"/>
      <c r="D11" s="10"/>
      <c r="E11" s="17"/>
      <c r="F11" s="17">
        <f>IF(C8=A2,B2,IF(C8=A3,B3,IF(C8=A4,B4,0)))</f>
        <v>1.7563</v>
      </c>
      <c r="G11" s="10">
        <f>F11</f>
        <v>1.7563</v>
      </c>
      <c r="H11" s="10"/>
      <c r="I11" s="17"/>
    </row>
    <row r="12" spans="1:9" ht="30.75" thickBot="1" x14ac:dyDescent="0.25">
      <c r="B12" s="4" t="s">
        <v>19</v>
      </c>
      <c r="C12" s="18">
        <v>900</v>
      </c>
      <c r="D12" s="18">
        <v>100</v>
      </c>
      <c r="E12" s="13">
        <v>5.3361000000000001</v>
      </c>
      <c r="F12" s="8">
        <f>калькулятор!B3/1000</f>
        <v>0.5</v>
      </c>
      <c r="G12" s="10">
        <f>E12*F12</f>
        <v>2.66805</v>
      </c>
      <c r="H12" s="10"/>
      <c r="I12" s="12">
        <v>-1.3954</v>
      </c>
    </row>
    <row r="13" spans="1:9" ht="17.25" thickBot="1" x14ac:dyDescent="0.25">
      <c r="B13" s="4" t="s">
        <v>20</v>
      </c>
      <c r="C13" s="18">
        <v>150</v>
      </c>
      <c r="D13" s="18">
        <v>0.1</v>
      </c>
      <c r="E13" s="14">
        <v>-9.4799999999999995E-2</v>
      </c>
      <c r="F13" s="8">
        <f>калькулятор!B4</f>
        <v>5</v>
      </c>
      <c r="G13" s="10">
        <f>E13*F13</f>
        <v>-0.47399999999999998</v>
      </c>
      <c r="H13" s="10"/>
    </row>
    <row r="14" spans="1:9" ht="17.25" customHeight="1" thickBot="1" x14ac:dyDescent="0.25">
      <c r="B14" s="4" t="s">
        <v>21</v>
      </c>
      <c r="C14" s="18">
        <v>15</v>
      </c>
      <c r="D14" s="18">
        <v>0.1</v>
      </c>
      <c r="E14" s="15">
        <v>-1.0377000000000001</v>
      </c>
      <c r="F14" s="8">
        <f>калькулятор!B5</f>
        <v>8</v>
      </c>
      <c r="G14" s="10">
        <f>E14*F14</f>
        <v>-8.3016000000000005</v>
      </c>
      <c r="H14" s="10"/>
      <c r="I14" s="10"/>
    </row>
    <row r="15" spans="1:9" ht="17.25" thickBot="1" x14ac:dyDescent="0.25">
      <c r="B15" s="4" t="s">
        <v>22</v>
      </c>
      <c r="C15" s="18">
        <v>5</v>
      </c>
      <c r="D15" s="18">
        <v>0.01</v>
      </c>
      <c r="E15" s="15">
        <v>2.0333999999999999</v>
      </c>
      <c r="F15" s="8">
        <f>калькулятор!B6</f>
        <v>5</v>
      </c>
      <c r="G15" s="10">
        <f>E15*F15</f>
        <v>10.167</v>
      </c>
      <c r="H15" s="10"/>
      <c r="I15" s="10"/>
    </row>
    <row r="16" spans="1:9" ht="15" customHeight="1" x14ac:dyDescent="0.2">
      <c r="G16" s="8">
        <f>SUM(G11:G15)</f>
        <v>5.8157499999999995</v>
      </c>
    </row>
    <row r="17" spans="3:6" ht="14.25" x14ac:dyDescent="0.2">
      <c r="C17" s="8" t="s">
        <v>6</v>
      </c>
      <c r="D17" s="8">
        <f>SUM(G16,I12)</f>
        <v>4.4203499999999991</v>
      </c>
    </row>
    <row r="18" spans="3:6" ht="14.25" x14ac:dyDescent="0.2"/>
    <row r="19" spans="3:6" ht="14.25" x14ac:dyDescent="0.2"/>
    <row r="20" spans="3:6" ht="14.25" x14ac:dyDescent="0.2"/>
    <row r="21" spans="3:6" ht="15" customHeight="1" x14ac:dyDescent="0.2">
      <c r="C21" s="8" t="s">
        <v>11</v>
      </c>
      <c r="D21" s="8">
        <f>1/(1+EXP(-D17))</f>
        <v>0.98811298005955672</v>
      </c>
      <c r="E21" s="8">
        <f>IF(AND(C8&lt;&gt;0,F12&lt;&gt;0,F13&lt;&gt;0,F14&lt;&gt;0,F15&lt;&gt;0),D21,"ошибка")</f>
        <v>0.98811298005955672</v>
      </c>
    </row>
    <row r="22" spans="3:6" x14ac:dyDescent="0.2">
      <c r="C22" s="8" t="s">
        <v>8</v>
      </c>
      <c r="D22" s="8">
        <v>0.59399999999999997</v>
      </c>
      <c r="F22" s="8" t="s">
        <v>7</v>
      </c>
    </row>
    <row r="23" spans="3:6" ht="14.25" x14ac:dyDescent="0.2">
      <c r="C23" s="8" t="s">
        <v>9</v>
      </c>
      <c r="D23" s="8" t="str">
        <f>IF(D21&gt;=D22,"высокая","низкая")</f>
        <v>высокая</v>
      </c>
    </row>
    <row r="24" spans="3:6" ht="14.25" x14ac:dyDescent="0.2">
      <c r="C24" s="8" t="s">
        <v>10</v>
      </c>
      <c r="D24" s="8" t="str">
        <f>IF(E21="ошибка","!не все данные введены",D23)</f>
        <v>высокая</v>
      </c>
    </row>
    <row r="25" spans="3:6" ht="14.25" x14ac:dyDescent="0.2"/>
    <row r="26" spans="3:6" ht="15.75" customHeight="1" x14ac:dyDescent="0.2"/>
    <row r="27" spans="3:6" ht="15.75" customHeight="1" x14ac:dyDescent="0.2"/>
    <row r="28" spans="3:6" ht="15.75" customHeight="1" x14ac:dyDescent="0.2"/>
    <row r="29" spans="3:6" ht="15.75" customHeight="1" x14ac:dyDescent="0.2"/>
    <row r="30" spans="3:6" ht="15.75" customHeight="1" x14ac:dyDescent="0.2"/>
    <row r="31" spans="3:6" ht="15.75" customHeight="1" x14ac:dyDescent="0.2"/>
    <row r="32" spans="3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</sheetData>
  <sheetProtection selectLockedCells="1" selectUnlockedCells="1"/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калькулятор</vt:lpstr>
      <vt:lpstr>пример</vt:lpstr>
      <vt:lpstr>вычисления</vt:lpstr>
      <vt:lpstr>вычисления!_GoBack</vt:lpstr>
      <vt:lpstr>пол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Simple</dc:creator>
  <cp:lastModifiedBy>And</cp:lastModifiedBy>
  <dcterms:created xsi:type="dcterms:W3CDTF">2022-07-12T08:08:18Z</dcterms:created>
  <dcterms:modified xsi:type="dcterms:W3CDTF">2025-04-30T08:15:11Z</dcterms:modified>
</cp:coreProperties>
</file>